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lovis\Documents\Claude\Projects\Website analysis and promotion\Resources\Pillar 4\"/>
    </mc:Choice>
  </mc:AlternateContent>
  <xr:revisionPtr revIDLastSave="0" documentId="13_ncr:1_{822585DC-53B6-4929-8178-03D6D7DA22E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ad me first" sheetId="1" r:id="rId1"/>
    <sheet name="Forecas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1" i="2" l="1"/>
  <c r="N21" i="2"/>
  <c r="M21" i="2"/>
  <c r="L21" i="2"/>
  <c r="K21" i="2"/>
  <c r="J21" i="2"/>
  <c r="I21" i="2"/>
  <c r="H21" i="2"/>
  <c r="G21" i="2"/>
  <c r="F21" i="2"/>
  <c r="E21" i="2"/>
  <c r="D21" i="2"/>
  <c r="C21" i="2"/>
  <c r="O11" i="2"/>
  <c r="O23" i="2" s="1"/>
  <c r="N11" i="2"/>
  <c r="N23" i="2" s="1"/>
  <c r="M11" i="2"/>
  <c r="M23" i="2" s="1"/>
  <c r="L11" i="2"/>
  <c r="L23" i="2" s="1"/>
  <c r="K11" i="2"/>
  <c r="K23" i="2" s="1"/>
  <c r="J11" i="2"/>
  <c r="J23" i="2" s="1"/>
  <c r="I11" i="2"/>
  <c r="I23" i="2" s="1"/>
  <c r="H11" i="2"/>
  <c r="H23" i="2" s="1"/>
  <c r="G11" i="2"/>
  <c r="G23" i="2" s="1"/>
  <c r="F11" i="2"/>
  <c r="F23" i="2" s="1"/>
  <c r="E11" i="2"/>
  <c r="E23" i="2" s="1"/>
  <c r="D11" i="2"/>
  <c r="D23" i="2" s="1"/>
  <c r="C11" i="2"/>
  <c r="C23" i="2" s="1"/>
  <c r="C24" i="2" s="1"/>
  <c r="D5" i="2" s="1"/>
  <c r="D24" i="2" s="1"/>
  <c r="E5" i="2" s="1"/>
  <c r="E24" i="2" l="1"/>
  <c r="F5" i="2" s="1"/>
  <c r="F24" i="2" s="1"/>
  <c r="G5" i="2" s="1"/>
  <c r="G24" i="2" s="1"/>
  <c r="H5" i="2" s="1"/>
  <c r="H24" i="2" s="1"/>
  <c r="I5" i="2" s="1"/>
  <c r="I24" i="2" s="1"/>
  <c r="J5" i="2" s="1"/>
  <c r="J24" i="2" s="1"/>
  <c r="K5" i="2" s="1"/>
  <c r="K24" i="2" s="1"/>
  <c r="L5" i="2" s="1"/>
  <c r="L24" i="2" s="1"/>
  <c r="M5" i="2" s="1"/>
  <c r="M24" i="2" s="1"/>
  <c r="N5" i="2" s="1"/>
  <c r="N24" i="2" s="1"/>
  <c r="O5" i="2" s="1"/>
  <c r="O24" i="2" s="1"/>
</calcChain>
</file>

<file path=xl/sharedStrings.xml><?xml version="1.0" encoding="utf-8"?>
<sst xmlns="http://schemas.openxmlformats.org/spreadsheetml/2006/main" count="65" uniqueCount="62">
  <si>
    <t>LK BUSINESS ADVISORY · COMPANION RESOURCE</t>
  </si>
  <si>
    <t>The 13-Week Cash Flow Forecast</t>
  </si>
  <si>
    <t>A working template for Australian SMEs · 2025–26 Edition</t>
  </si>
  <si>
    <t>HOW TO USE</t>
  </si>
  <si>
    <t>1.</t>
  </si>
  <si>
    <t>Open the "Forecast" tab. The example shows a real SME starting balance of $40,000 with typical inflows and outflows for 13 weeks.</t>
  </si>
  <si>
    <t>2.</t>
  </si>
  <si>
    <t>Clear the example values (rows in white) and enter your own. The blue rows (subtotals, net cash, closing balance) calculate automatically — do not edit them.</t>
  </si>
  <si>
    <t>3.</t>
  </si>
  <si>
    <t>Update the "Forecast start (Monday)" in cell B2 and the "Opening cash balance" in cell C5. The week dates auto-fill from your start date.</t>
  </si>
  <si>
    <t>4.</t>
  </si>
  <si>
    <t>Every Monday morning: drop the past week (column C), shift everything left, add a new week 13 on the right. Update the opening balance in C5 with your actual bank position.</t>
  </si>
  <si>
    <t>5.</t>
  </si>
  <si>
    <t>Watch the "Closing balance" row (row 27). Any week where this drops below your safety threshold is the week to act on this morning — not the week it arrives.</t>
  </si>
  <si>
    <t>THE FORMULAS</t>
  </si>
  <si>
    <t>Total inflows</t>
  </si>
  <si>
    <t>Sum of all inflow rows (customer receipts, GST refund, other) per week.</t>
  </si>
  <si>
    <t>Total outflows</t>
  </si>
  <si>
    <t>Sum of all outflow rows (payroll, rent, suppliers, tax, loans, drawings, other) per week.</t>
  </si>
  <si>
    <t>Net cash</t>
  </si>
  <si>
    <t>Total inflows − Total outflows. Negative numbers mean cash leaves your account faster than it arrives that week.</t>
  </si>
  <si>
    <t>Closing balance</t>
  </si>
  <si>
    <t>Opening balance + Net cash. Each week's closing becomes the next week's opening automatically.</t>
  </si>
  <si>
    <t>DISCLAIMER</t>
  </si>
  <si>
    <t>General information only, not personal financial advice. A cash flow forecast reflects assumptions about customer payment timing and future obligations; review and stress-test these regularly with a registered tax agent or business advisor.</t>
  </si>
  <si>
    <t>Forecast start (Monday)</t>
  </si>
  <si>
    <t>2026-06-01</t>
  </si>
  <si>
    <t>Business name</t>
  </si>
  <si>
    <t>[Your business name]</t>
  </si>
  <si>
    <t>LINE ITEM ($ AUD)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</si>
  <si>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</si>
  <si>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</si>
  <si>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</si>
  <si>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</si>
  <si>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</si>
  <si>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</si>
  <si>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</si>
  <si>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</si>
  <si>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</si>
  <si>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</si>
  <si>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</si>
  <si>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</si>
  <si>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</si>
  <si>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A · Opening balance</t>
  </si>
  <si>
    <t>B · CASH INFLOWS</t>
  </si>
  <si>
    <t>Customer receipts</t>
  </si>
  <si>
    <t>GST refund</t>
  </si>
  <si>
    <t>Other (loan, sale)</t>
  </si>
  <si>
    <t>C · CASH OUTFLOWS</t>
  </si>
  <si>
    <t>Payroll + super</t>
  </si>
  <si>
    <t>Rent &amp; utilities</t>
  </si>
  <si>
    <t>Suppliers / COGS</t>
  </si>
  <si>
    <t>BAS / PAYG / Super</t>
  </si>
  <si>
    <t>Loan repayments</t>
  </si>
  <si>
    <t>Owner drawings / wages</t>
  </si>
  <si>
    <t>Other</t>
  </si>
  <si>
    <t>Net cash (in - out)</t>
  </si>
  <si>
    <t>NOTES</t>
  </si>
  <si>
    <t>· Blue rows are formulas. Do not edit them — they calculate automatically.</t>
  </si>
  <si>
    <t>· White rows are for your data. Replace example values with your real numbers.</t>
  </si>
  <si>
    <t>· Every Monday: drop column C, shift left, add a new W13 on the right (insert column at O, shift columns left).</t>
  </si>
  <si>
    <t>· Set your safety threshold (typically 4 weeks of fixed outflows) and watch row 24 — any week below = act now.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</si>
</sst>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;\-\$#,##0;&quot;–&quot;"/>
  </numFmts>
  <fonts count="15" x14ac:knownFonts="1">
    <font>
      <sz val="11"/>
      <color theme="1"/>
      <name val="Calibri"/>
      <family val="2"/>
      <scheme val="minor"/>
    </font>
    <font>
      <b/>
      <sz val="10"/>
      <color rgb="FFDB8F1D"/>
      <name val="Calibri"/>
    </font>
    <font>
      <b/>
      <sz val="28"/>
      <color rgb="FF1F2D3D"/>
      <name val="Calibri"/>
    </font>
    <font>
      <i/>
      <sz val="12"/>
      <color rgb="FF5B5B5B"/>
      <name val="Calibri"/>
    </font>
    <font>
      <b/>
      <sz val="11"/>
      <color rgb="FFDB8F1D"/>
      <name val="Calibri"/>
    </font>
    <font>
      <sz val="11"/>
      <color rgb="FF2E2A26"/>
      <name val="Calibri"/>
    </font>
    <font>
      <b/>
      <sz val="10"/>
      <color rgb="FF1F2D3D"/>
      <name val="Calibri"/>
    </font>
    <font>
      <sz val="10"/>
      <color rgb="FF2E2A26"/>
      <name val="Calibri"/>
    </font>
    <font>
      <i/>
      <sz val="9"/>
      <color rgb="FF5B5B5B"/>
      <name val="Calibri"/>
    </font>
    <font>
      <i/>
      <sz val="10"/>
      <color rgb="FF5B5B5B"/>
      <name val="Calibri"/>
    </font>
    <font>
      <b/>
      <sz val="9"/>
      <color rgb="FFDB8F1D"/>
      <name val="Calibri"/>
    </font>
    <font>
      <b/>
      <sz val="9"/>
      <color rgb="FFFFFFFF"/>
      <name val="Calibri"/>
    </font>
    <font>
      <i/>
      <sz val="10"/>
      <color rgb="FF2E2A26"/>
      <name val="Calibri"/>
    </font>
    <font>
      <b/>
      <sz val="10"/>
      <color rgb="FFFFFFFF"/>
      <name val="Calibri"/>
    </font>
    <font>
      <b/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F2D3D"/>
      </patternFill>
    </fill>
    <fill>
      <patternFill patternType="solid">
        <fgColor rgb="FFEFE7DA"/>
      </patternFill>
    </fill>
    <fill>
      <patternFill patternType="solid">
        <fgColor rgb="FFF6F2EC"/>
      </patternFill>
    </fill>
    <fill>
      <patternFill patternType="solid">
        <fgColor rgb="FFDB8F1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vertical="top" wrapText="1"/>
    </xf>
    <xf numFmtId="0" fontId="6" fillId="0" borderId="0" xfId="0" applyFont="1"/>
    <xf numFmtId="0" fontId="7" fillId="0" borderId="0" xfId="0" applyFont="1" applyAlignment="1">
      <alignment vertical="top" wrapText="1"/>
    </xf>
    <xf numFmtId="0" fontId="7" fillId="0" borderId="0" xfId="0" applyFont="1"/>
    <xf numFmtId="0" fontId="9" fillId="0" borderId="0" xfId="0" applyFont="1"/>
    <xf numFmtId="0" fontId="10" fillId="2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0" fontId="6" fillId="3" borderId="0" xfId="0" applyFont="1" applyFill="1"/>
    <xf numFmtId="0" fontId="6" fillId="4" borderId="0" xfId="0" applyFont="1" applyFill="1"/>
    <xf numFmtId="0" fontId="10" fillId="2" borderId="0" xfId="0" applyFont="1" applyFill="1"/>
    <xf numFmtId="0" fontId="0" fillId="2" borderId="0" xfId="0" applyFill="1"/>
    <xf numFmtId="0" fontId="12" fillId="0" borderId="0" xfId="0" applyFont="1"/>
    <xf numFmtId="164" fontId="7" fillId="0" borderId="0" xfId="0" applyNumberFormat="1" applyFont="1" applyAlignment="1">
      <alignment horizontal="right"/>
    </xf>
    <xf numFmtId="164" fontId="6" fillId="3" borderId="0" xfId="0" applyNumberFormat="1" applyFont="1" applyFill="1" applyAlignment="1">
      <alignment horizontal="right"/>
    </xf>
    <xf numFmtId="0" fontId="13" fillId="5" borderId="0" xfId="0" applyFont="1" applyFill="1"/>
    <xf numFmtId="164" fontId="13" fillId="5" borderId="0" xfId="0" applyNumberFormat="1" applyFont="1" applyFill="1" applyAlignment="1">
      <alignment horizontal="right"/>
    </xf>
    <xf numFmtId="0" fontId="14" fillId="2" borderId="0" xfId="0" applyFont="1" applyFill="1"/>
    <xf numFmtId="164" fontId="14" fillId="2" borderId="0" xfId="0" applyNumberFormat="1" applyFont="1" applyFill="1" applyAlignment="1">
      <alignment horizontal="right"/>
    </xf>
    <xf numFmtId="0" fontId="10" fillId="0" borderId="0" xfId="0" applyFont="1"/>
    <xf numFmtId="0" fontId="8" fillId="0" borderId="0" xfId="0" applyFont="1"/>
    <xf numFmtId="0" fontId="8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33"/>
  <sheetViews>
    <sheetView tabSelected="1" workbookViewId="0"/>
  </sheetViews>
  <sheetFormatPr defaultRowHeight="14.5" x14ac:dyDescent="0.35"/>
  <cols>
    <col min="1" max="1" width="2" customWidth="1"/>
    <col min="2" max="2" width="13.81640625" customWidth="1"/>
    <col min="3" max="3" width="110" customWidth="1"/>
  </cols>
  <sheetData>
    <row r="2" spans="2:3" x14ac:dyDescent="0.35">
      <c r="B2" s="1" t="s">
        <v>0</v>
      </c>
    </row>
    <row r="4" spans="2:3" ht="36" x14ac:dyDescent="0.8">
      <c r="B4" s="2" t="s">
        <v>1</v>
      </c>
    </row>
    <row r="6" spans="2:3" ht="15.5" x14ac:dyDescent="0.35">
      <c r="B6" s="3" t="s">
        <v>2</v>
      </c>
    </row>
    <row r="9" spans="2:3" x14ac:dyDescent="0.35">
      <c r="B9" s="1" t="s">
        <v>3</v>
      </c>
    </row>
    <row r="11" spans="2:3" ht="29" x14ac:dyDescent="0.35">
      <c r="B11" s="4" t="s">
        <v>4</v>
      </c>
      <c r="C11" s="5" t="s">
        <v>5</v>
      </c>
    </row>
    <row r="13" spans="2:3" ht="29" x14ac:dyDescent="0.35">
      <c r="B13" s="4" t="s">
        <v>6</v>
      </c>
      <c r="C13" s="5" t="s">
        <v>7</v>
      </c>
    </row>
    <row r="15" spans="2:3" ht="29" x14ac:dyDescent="0.35">
      <c r="B15" s="4" t="s">
        <v>8</v>
      </c>
      <c r="C15" s="5" t="s">
        <v>9</v>
      </c>
    </row>
    <row r="17" spans="2:3" ht="29" x14ac:dyDescent="0.35">
      <c r="B17" s="4" t="s">
        <v>10</v>
      </c>
      <c r="C17" s="5" t="s">
        <v>11</v>
      </c>
    </row>
    <row r="19" spans="2:3" ht="29" x14ac:dyDescent="0.35">
      <c r="B19" s="4" t="s">
        <v>12</v>
      </c>
      <c r="C19" s="5" t="s">
        <v>13</v>
      </c>
    </row>
    <row r="23" spans="2:3" x14ac:dyDescent="0.35">
      <c r="B23" s="1" t="s">
        <v>14</v>
      </c>
    </row>
    <row r="25" spans="2:3" x14ac:dyDescent="0.35">
      <c r="B25" s="6" t="s">
        <v>15</v>
      </c>
      <c r="C25" s="7" t="s">
        <v>16</v>
      </c>
    </row>
    <row r="26" spans="2:3" x14ac:dyDescent="0.35">
      <c r="B26" s="6" t="s">
        <v>17</v>
      </c>
      <c r="C26" s="7" t="s">
        <v>18</v>
      </c>
    </row>
    <row r="27" spans="2:3" x14ac:dyDescent="0.35">
      <c r="B27" s="6" t="s">
        <v>19</v>
      </c>
      <c r="C27" s="7" t="s">
        <v>20</v>
      </c>
    </row>
    <row r="28" spans="2:3" x14ac:dyDescent="0.35">
      <c r="B28" s="6" t="s">
        <v>21</v>
      </c>
      <c r="C28" s="7" t="s">
        <v>22</v>
      </c>
    </row>
    <row r="32" spans="2:3" x14ac:dyDescent="0.35">
      <c r="B32" s="1" t="s">
        <v>23</v>
      </c>
    </row>
    <row r="33" spans="2:2" x14ac:dyDescent="0.35">
      <c r="B33" s="25" t="s">
        <v>24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O30"/>
  <sheetViews>
    <sheetView workbookViewId="0">
      <pane xSplit="2" ySplit="4" topLeftCell="C5" activePane="bottomRight" state="frozen"/>
      <selection pane="topRight"/>
      <selection pane="bottomLeft"/>
      <selection pane="bottomRight"/>
    </sheetView>
  </sheetViews>
  <sheetFormatPr defaultRowHeight="14.5" x14ac:dyDescent="0.35"/>
  <cols>
    <col min="1" max="1" width="2" customWidth="1"/>
    <col min="2" max="2" width="32" customWidth="1"/>
    <col min="3" max="15" width="12" customWidth="1"/>
  </cols>
  <sheetData>
    <row r="2" spans="2:15" x14ac:dyDescent="0.35">
      <c r="B2" s="6" t="s">
        <v>25</v>
      </c>
      <c r="C2" s="8" t="s">
        <v>26</v>
      </c>
    </row>
    <row r="3" spans="2:15" x14ac:dyDescent="0.35">
      <c r="B3" s="6" t="s">
        <v>27</v>
      </c>
      <c r="C3" s="9" t="s">
        <v>28</v>
      </c>
    </row>
    <row r="4" spans="2:15" x14ac:dyDescent="0.35">
      <c r="B4" s="10" t="s">
        <v>29</v>
      </c>
      <c r="C4" s="11" t="s">
        <v>30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</row>
    <row r="5" spans="2:15" x14ac:dyDescent="0.35">
      <c r="B5" s="12" t="s">
        <v>43</v>
      </c>
      <c r="C5" s="13">
        <v>40000</v>
      </c>
      <c r="D5" s="13">
        <f t="shared" ref="D5:O5" si="0">C24</f>
        <v>34500</v>
      </c>
      <c r="E5" s="13">
        <f t="shared" si="0"/>
        <v>34700</v>
      </c>
      <c r="F5" s="13">
        <f t="shared" si="0"/>
        <v>30400</v>
      </c>
      <c r="G5" s="13">
        <f t="shared" si="0"/>
        <v>20600</v>
      </c>
      <c r="H5" s="13">
        <f t="shared" si="0"/>
        <v>15600</v>
      </c>
      <c r="I5" s="13">
        <f t="shared" si="0"/>
        <v>17300</v>
      </c>
      <c r="J5" s="13">
        <f t="shared" si="0"/>
        <v>17000</v>
      </c>
      <c r="K5" s="13">
        <f t="shared" si="0"/>
        <v>14200</v>
      </c>
      <c r="L5" s="13">
        <f t="shared" si="0"/>
        <v>14200</v>
      </c>
      <c r="M5" s="13">
        <f t="shared" si="0"/>
        <v>15400</v>
      </c>
      <c r="N5" s="13">
        <f t="shared" si="0"/>
        <v>14600</v>
      </c>
      <c r="O5" s="13">
        <f t="shared" si="0"/>
        <v>2800</v>
      </c>
    </row>
    <row r="7" spans="2:15" x14ac:dyDescent="0.35">
      <c r="B7" s="14" t="s">
        <v>44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</row>
    <row r="8" spans="2:15" x14ac:dyDescent="0.35">
      <c r="B8" s="16" t="s">
        <v>45</v>
      </c>
      <c r="C8" s="17">
        <v>18000</v>
      </c>
      <c r="D8" s="17">
        <v>22000</v>
      </c>
      <c r="E8" s="17">
        <v>15000</v>
      </c>
      <c r="F8" s="17">
        <v>28000</v>
      </c>
      <c r="G8" s="17">
        <v>19000</v>
      </c>
      <c r="H8" s="17">
        <v>24000</v>
      </c>
      <c r="I8" s="17">
        <v>21000</v>
      </c>
      <c r="J8" s="17">
        <v>17000</v>
      </c>
      <c r="K8" s="17">
        <v>26000</v>
      </c>
      <c r="L8" s="17">
        <v>23000</v>
      </c>
      <c r="M8" s="17">
        <v>20000</v>
      </c>
      <c r="N8" s="17">
        <v>25000</v>
      </c>
      <c r="O8" s="17">
        <v>22000</v>
      </c>
    </row>
    <row r="9" spans="2:15" x14ac:dyDescent="0.35">
      <c r="B9" s="16" t="s">
        <v>46</v>
      </c>
      <c r="C9" s="17">
        <v>0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</row>
    <row r="10" spans="2:15" x14ac:dyDescent="0.35">
      <c r="B10" s="16" t="s">
        <v>47</v>
      </c>
      <c r="C10" s="17">
        <v>0</v>
      </c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</row>
    <row r="11" spans="2:15" x14ac:dyDescent="0.35">
      <c r="B11" s="12" t="s">
        <v>15</v>
      </c>
      <c r="C11" s="18">
        <f t="shared" ref="C11:O11" si="1">SUM(C8:C10)</f>
        <v>18000</v>
      </c>
      <c r="D11" s="18">
        <f t="shared" si="1"/>
        <v>22000</v>
      </c>
      <c r="E11" s="18">
        <f t="shared" si="1"/>
        <v>15000</v>
      </c>
      <c r="F11" s="18">
        <f t="shared" si="1"/>
        <v>28000</v>
      </c>
      <c r="G11" s="18">
        <f t="shared" si="1"/>
        <v>19000</v>
      </c>
      <c r="H11" s="18">
        <f t="shared" si="1"/>
        <v>24000</v>
      </c>
      <c r="I11" s="18">
        <f t="shared" si="1"/>
        <v>21000</v>
      </c>
      <c r="J11" s="18">
        <f t="shared" si="1"/>
        <v>17000</v>
      </c>
      <c r="K11" s="18">
        <f t="shared" si="1"/>
        <v>26000</v>
      </c>
      <c r="L11" s="18">
        <f t="shared" si="1"/>
        <v>23000</v>
      </c>
      <c r="M11" s="18">
        <f t="shared" si="1"/>
        <v>20000</v>
      </c>
      <c r="N11" s="18">
        <f t="shared" si="1"/>
        <v>25000</v>
      </c>
      <c r="O11" s="18">
        <f t="shared" si="1"/>
        <v>22000</v>
      </c>
    </row>
    <row r="13" spans="2:15" x14ac:dyDescent="0.35">
      <c r="B13" s="14" t="s">
        <v>48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</row>
    <row r="14" spans="2:15" x14ac:dyDescent="0.35">
      <c r="B14" s="16" t="s">
        <v>49</v>
      </c>
      <c r="C14" s="17">
        <v>8500</v>
      </c>
      <c r="D14" s="17">
        <v>8500</v>
      </c>
      <c r="E14" s="17">
        <v>8500</v>
      </c>
      <c r="F14" s="17">
        <v>8500</v>
      </c>
      <c r="G14" s="17">
        <v>8500</v>
      </c>
      <c r="H14" s="17">
        <v>8500</v>
      </c>
      <c r="I14" s="17">
        <v>8500</v>
      </c>
      <c r="J14" s="17">
        <v>8500</v>
      </c>
      <c r="K14" s="17">
        <v>8500</v>
      </c>
      <c r="L14" s="17">
        <v>8500</v>
      </c>
      <c r="M14" s="17">
        <v>8500</v>
      </c>
      <c r="N14" s="17">
        <v>8500</v>
      </c>
      <c r="O14" s="17">
        <v>8500</v>
      </c>
    </row>
    <row r="15" spans="2:15" x14ac:dyDescent="0.35">
      <c r="B15" s="16" t="s">
        <v>50</v>
      </c>
      <c r="C15" s="17">
        <v>3200</v>
      </c>
      <c r="D15" s="17">
        <v>0</v>
      </c>
      <c r="E15" s="17">
        <v>0</v>
      </c>
      <c r="F15" s="17">
        <v>0</v>
      </c>
      <c r="G15" s="17">
        <v>3200</v>
      </c>
      <c r="H15" s="17">
        <v>0</v>
      </c>
      <c r="I15" s="17">
        <v>0</v>
      </c>
      <c r="J15" s="17">
        <v>0</v>
      </c>
      <c r="K15" s="17">
        <v>3200</v>
      </c>
      <c r="L15" s="17">
        <v>0</v>
      </c>
      <c r="M15" s="17">
        <v>0</v>
      </c>
      <c r="N15" s="17">
        <v>0</v>
      </c>
      <c r="O15" s="17">
        <v>3200</v>
      </c>
    </row>
    <row r="16" spans="2:15" x14ac:dyDescent="0.35">
      <c r="B16" s="16" t="s">
        <v>51</v>
      </c>
      <c r="C16" s="17">
        <v>6000</v>
      </c>
      <c r="D16" s="17">
        <v>7500</v>
      </c>
      <c r="E16" s="17">
        <v>5000</v>
      </c>
      <c r="F16" s="17">
        <v>9000</v>
      </c>
      <c r="G16" s="17">
        <v>6500</v>
      </c>
      <c r="H16" s="17">
        <v>8000</v>
      </c>
      <c r="I16" s="17">
        <v>7000</v>
      </c>
      <c r="J16" s="17">
        <v>5500</v>
      </c>
      <c r="K16" s="17">
        <v>8500</v>
      </c>
      <c r="L16" s="17">
        <v>7500</v>
      </c>
      <c r="M16" s="17">
        <v>6500</v>
      </c>
      <c r="N16" s="17">
        <v>8000</v>
      </c>
      <c r="O16" s="17">
        <v>7000</v>
      </c>
    </row>
    <row r="17" spans="2:15" x14ac:dyDescent="0.35">
      <c r="B17" s="16" t="s">
        <v>52</v>
      </c>
      <c r="C17" s="17">
        <v>0</v>
      </c>
      <c r="D17" s="17">
        <v>0</v>
      </c>
      <c r="E17" s="17">
        <v>0</v>
      </c>
      <c r="F17" s="17">
        <v>14500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  <c r="M17" s="17">
        <v>0</v>
      </c>
      <c r="N17" s="17">
        <v>14500</v>
      </c>
      <c r="O17" s="17">
        <v>0</v>
      </c>
    </row>
    <row r="18" spans="2:15" x14ac:dyDescent="0.35">
      <c r="B18" s="16" t="s">
        <v>53</v>
      </c>
      <c r="C18" s="17">
        <v>1800</v>
      </c>
      <c r="D18" s="17">
        <v>1800</v>
      </c>
      <c r="E18" s="17">
        <v>1800</v>
      </c>
      <c r="F18" s="17">
        <v>1800</v>
      </c>
      <c r="G18" s="17">
        <v>1800</v>
      </c>
      <c r="H18" s="17">
        <v>1800</v>
      </c>
      <c r="I18" s="17">
        <v>1800</v>
      </c>
      <c r="J18" s="17">
        <v>1800</v>
      </c>
      <c r="K18" s="17">
        <v>1800</v>
      </c>
      <c r="L18" s="17">
        <v>1800</v>
      </c>
      <c r="M18" s="17">
        <v>1800</v>
      </c>
      <c r="N18" s="17">
        <v>1800</v>
      </c>
      <c r="O18" s="17">
        <v>1800</v>
      </c>
    </row>
    <row r="19" spans="2:15" x14ac:dyDescent="0.35">
      <c r="B19" s="16" t="s">
        <v>54</v>
      </c>
      <c r="C19" s="17">
        <v>3500</v>
      </c>
      <c r="D19" s="17">
        <v>3500</v>
      </c>
      <c r="E19" s="17">
        <v>3500</v>
      </c>
      <c r="F19" s="17">
        <v>3500</v>
      </c>
      <c r="G19" s="17">
        <v>3500</v>
      </c>
      <c r="H19" s="17">
        <v>3500</v>
      </c>
      <c r="I19" s="17">
        <v>3500</v>
      </c>
      <c r="J19" s="17">
        <v>3500</v>
      </c>
      <c r="K19" s="17">
        <v>3500</v>
      </c>
      <c r="L19" s="17">
        <v>3500</v>
      </c>
      <c r="M19" s="17">
        <v>3500</v>
      </c>
      <c r="N19" s="17">
        <v>3500</v>
      </c>
      <c r="O19" s="17">
        <v>3500</v>
      </c>
    </row>
    <row r="20" spans="2:15" x14ac:dyDescent="0.35">
      <c r="B20" s="16" t="s">
        <v>55</v>
      </c>
      <c r="C20" s="17">
        <v>500</v>
      </c>
      <c r="D20" s="17">
        <v>500</v>
      </c>
      <c r="E20" s="17">
        <v>500</v>
      </c>
      <c r="F20" s="17">
        <v>500</v>
      </c>
      <c r="G20" s="17">
        <v>500</v>
      </c>
      <c r="H20" s="17">
        <v>500</v>
      </c>
      <c r="I20" s="17">
        <v>500</v>
      </c>
      <c r="J20" s="17">
        <v>500</v>
      </c>
      <c r="K20" s="17">
        <v>500</v>
      </c>
      <c r="L20" s="17">
        <v>500</v>
      </c>
      <c r="M20" s="17">
        <v>500</v>
      </c>
      <c r="N20" s="17">
        <v>500</v>
      </c>
      <c r="O20" s="17">
        <v>500</v>
      </c>
    </row>
    <row r="21" spans="2:15" x14ac:dyDescent="0.35">
      <c r="B21" s="12" t="s">
        <v>17</v>
      </c>
      <c r="C21" s="18">
        <f t="shared" ref="C21:O21" si="2">SUM(C14:C20)</f>
        <v>23500</v>
      </c>
      <c r="D21" s="18">
        <f t="shared" si="2"/>
        <v>21800</v>
      </c>
      <c r="E21" s="18">
        <f t="shared" si="2"/>
        <v>19300</v>
      </c>
      <c r="F21" s="18">
        <f t="shared" si="2"/>
        <v>37800</v>
      </c>
      <c r="G21" s="18">
        <f t="shared" si="2"/>
        <v>24000</v>
      </c>
      <c r="H21" s="18">
        <f t="shared" si="2"/>
        <v>22300</v>
      </c>
      <c r="I21" s="18">
        <f t="shared" si="2"/>
        <v>21300</v>
      </c>
      <c r="J21" s="18">
        <f t="shared" si="2"/>
        <v>19800</v>
      </c>
      <c r="K21" s="18">
        <f t="shared" si="2"/>
        <v>26000</v>
      </c>
      <c r="L21" s="18">
        <f t="shared" si="2"/>
        <v>21800</v>
      </c>
      <c r="M21" s="18">
        <f t="shared" si="2"/>
        <v>20800</v>
      </c>
      <c r="N21" s="18">
        <f t="shared" si="2"/>
        <v>36800</v>
      </c>
      <c r="O21" s="18">
        <f t="shared" si="2"/>
        <v>24500</v>
      </c>
    </row>
    <row r="23" spans="2:15" x14ac:dyDescent="0.35">
      <c r="B23" s="19" t="s">
        <v>56</v>
      </c>
      <c r="C23" s="20">
        <f t="shared" ref="C23:O23" si="3">C11-C21</f>
        <v>-5500</v>
      </c>
      <c r="D23" s="20">
        <f t="shared" si="3"/>
        <v>200</v>
      </c>
      <c r="E23" s="20">
        <f t="shared" si="3"/>
        <v>-4300</v>
      </c>
      <c r="F23" s="20">
        <f t="shared" si="3"/>
        <v>-9800</v>
      </c>
      <c r="G23" s="20">
        <f t="shared" si="3"/>
        <v>-5000</v>
      </c>
      <c r="H23" s="20">
        <f t="shared" si="3"/>
        <v>1700</v>
      </c>
      <c r="I23" s="20">
        <f t="shared" si="3"/>
        <v>-300</v>
      </c>
      <c r="J23" s="20">
        <f t="shared" si="3"/>
        <v>-2800</v>
      </c>
      <c r="K23" s="20">
        <f t="shared" si="3"/>
        <v>0</v>
      </c>
      <c r="L23" s="20">
        <f t="shared" si="3"/>
        <v>1200</v>
      </c>
      <c r="M23" s="20">
        <f t="shared" si="3"/>
        <v>-800</v>
      </c>
      <c r="N23" s="20">
        <f t="shared" si="3"/>
        <v>-11800</v>
      </c>
      <c r="O23" s="20">
        <f t="shared" si="3"/>
        <v>-2500</v>
      </c>
    </row>
    <row r="24" spans="2:15" x14ac:dyDescent="0.35">
      <c r="B24" s="21" t="s">
        <v>21</v>
      </c>
      <c r="C24" s="22">
        <f t="shared" ref="C24:O24" si="4">C5+C23</f>
        <v>34500</v>
      </c>
      <c r="D24" s="22">
        <f t="shared" si="4"/>
        <v>34700</v>
      </c>
      <c r="E24" s="22">
        <f t="shared" si="4"/>
        <v>30400</v>
      </c>
      <c r="F24" s="22">
        <f t="shared" si="4"/>
        <v>20600</v>
      </c>
      <c r="G24" s="22">
        <f t="shared" si="4"/>
        <v>15600</v>
      </c>
      <c r="H24" s="22">
        <f t="shared" si="4"/>
        <v>17300</v>
      </c>
      <c r="I24" s="22">
        <f t="shared" si="4"/>
        <v>17000</v>
      </c>
      <c r="J24" s="22">
        <f t="shared" si="4"/>
        <v>14200</v>
      </c>
      <c r="K24" s="22">
        <f t="shared" si="4"/>
        <v>14200</v>
      </c>
      <c r="L24" s="22">
        <f t="shared" si="4"/>
        <v>15400</v>
      </c>
      <c r="M24" s="22">
        <f t="shared" si="4"/>
        <v>14600</v>
      </c>
      <c r="N24" s="22">
        <f t="shared" si="4"/>
        <v>2800</v>
      </c>
      <c r="O24" s="22">
        <f t="shared" si="4"/>
        <v>300</v>
      </c>
    </row>
    <row r="26" spans="2:15" x14ac:dyDescent="0.35">
      <c r="B26" s="23" t="s">
        <v>57</v>
      </c>
    </row>
    <row r="27" spans="2:15" x14ac:dyDescent="0.35">
      <c r="B27" s="24" t="s">
        <v>58</v>
      </c>
    </row>
    <row r="28" spans="2:15" x14ac:dyDescent="0.35">
      <c r="B28" s="24" t="s">
        <v>59</v>
      </c>
    </row>
    <row r="29" spans="2:15" x14ac:dyDescent="0.35">
      <c r="B29" s="24" t="s">
        <v>60</v>
      </c>
    </row>
    <row r="30" spans="2:15" x14ac:dyDescent="0.35">
      <c r="B30" s="24" t="s">
        <v>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 me first</vt:lpstr>
      <vt:lpstr>Forecast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Lovish Kansal</cp:lastModifiedBy>
  <dcterms:created xsi:type="dcterms:W3CDTF">2026-05-23T13:16:03Z</dcterms:created>
  <dcterms:modified xsi:type="dcterms:W3CDTF">2026-05-24T04:31:14Z</dcterms:modified>
</cp:coreProperties>
</file>